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<sst xmlns="http://schemas.openxmlformats.org/spreadsheetml/2006/main" count="85" uniqueCount="83">
  <si>
    <t>Tabella 1 - Incremento per superficie utile abitabile (art. 5)</t>
  </si>
  <si>
    <t>classi di superf. (mq)</t>
  </si>
  <si>
    <t>alloggi (n)</t>
  </si>
  <si>
    <t>Sup. utile abit. (mq)</t>
  </si>
  <si>
    <t>rapporto rispetto al totale Su</t>
  </si>
  <si>
    <t>incremento (art. 5)</t>
  </si>
  <si>
    <t>% increm. per classi di superf.</t>
  </si>
  <si>
    <t>(1)</t>
  </si>
  <si>
    <t>(2)</t>
  </si>
  <si>
    <t>(3)</t>
  </si>
  <si>
    <t>(4) = (3)/Su</t>
  </si>
  <si>
    <t>(5)</t>
  </si>
  <si>
    <t>(6)=(4)x(5)</t>
  </si>
  <si>
    <t>&lt;95</t>
  </si>
  <si>
    <t>&gt;  95--110</t>
  </si>
  <si>
    <t>&gt;110--130</t>
  </si>
  <si>
    <t xml:space="preserve"> </t>
  </si>
  <si>
    <t>&gt;130--160</t>
  </si>
  <si>
    <t>&gt;160</t>
  </si>
  <si>
    <t>Su</t>
  </si>
  <si>
    <t>somma (I1)</t>
  </si>
  <si>
    <t>Tabella 2 - Superfici per servizi e accessori relativi alla parte res. (art. 2)</t>
  </si>
  <si>
    <t>DESTINAZIONI</t>
  </si>
  <si>
    <t>Superifcie netta di servizi e accessori (mq)</t>
  </si>
  <si>
    <t>Tabella 3 - Incremento per servizi ed accessori relativi alla parte residenziale (art. 6)</t>
  </si>
  <si>
    <t>(7)</t>
  </si>
  <si>
    <t>(8)</t>
  </si>
  <si>
    <t>Cantinole, soffitte, locali motore ascensore, cabine idriche, lavatoi comuni, centrali termiche, ed altri locali a stretto servizio delle residenze</t>
  </si>
  <si>
    <t>Intervalli di variabilità del rapporto percentuale Snr/Sux100</t>
  </si>
  <si>
    <t>ipotesi che ricorre</t>
  </si>
  <si>
    <t>% incremento</t>
  </si>
  <si>
    <t>Autorimesse                                               O singole    O collettive</t>
  </si>
  <si>
    <t>(9)</t>
  </si>
  <si>
    <t>(10)</t>
  </si>
  <si>
    <t>(11)</t>
  </si>
  <si>
    <t>androni d'ingresso e porticati liberi</t>
  </si>
  <si>
    <t>&lt; 50</t>
  </si>
  <si>
    <t>logge e balconi</t>
  </si>
  <si>
    <t>&gt;50--75</t>
  </si>
  <si>
    <t>Snr</t>
  </si>
  <si>
    <t>Snr/Sux100=</t>
  </si>
  <si>
    <t>&gt;75--100</t>
  </si>
  <si>
    <t>&gt;100</t>
  </si>
  <si>
    <t>(I2)</t>
  </si>
  <si>
    <t>SUPERFICI RESIDENZIALI E RELATIVI SERVIZI ED ACCESSORI</t>
  </si>
  <si>
    <t>Tabella 4 - Incremento per particolari caratteristiche (art. 7)</t>
  </si>
  <si>
    <t>sigla</t>
  </si>
  <si>
    <t>denominazione</t>
  </si>
  <si>
    <t>superficie (mq)</t>
  </si>
  <si>
    <t>N. di caratterist.</t>
  </si>
  <si>
    <t>(17)</t>
  </si>
  <si>
    <t>(18)</t>
  </si>
  <si>
    <t>(19)</t>
  </si>
  <si>
    <t>(12)</t>
  </si>
  <si>
    <t>(13)</t>
  </si>
  <si>
    <t>(14)</t>
  </si>
  <si>
    <t>Su (art.3)</t>
  </si>
  <si>
    <t>Sup. utile abitabile</t>
  </si>
  <si>
    <t>Snr (art.2)</t>
  </si>
  <si>
    <t>Sup. netta non resid.</t>
  </si>
  <si>
    <t>60% Snr</t>
  </si>
  <si>
    <t>Sup. ragguagliata</t>
  </si>
  <si>
    <t>4 = 1+3</t>
  </si>
  <si>
    <t>Sc (art.2)</t>
  </si>
  <si>
    <t>Sup. complessiva</t>
  </si>
  <si>
    <t>(I3)</t>
  </si>
  <si>
    <t>classe edificio</t>
  </si>
  <si>
    <t>maggiorazione</t>
  </si>
  <si>
    <t>(15)</t>
  </si>
  <si>
    <t>(16)</t>
  </si>
  <si>
    <t>totale incrementi I =I1+I2+I3</t>
  </si>
  <si>
    <t>A -</t>
  </si>
  <si>
    <t>Costo massimo al mq. dell'edilizia agevolata</t>
  </si>
  <si>
    <t>B -</t>
  </si>
  <si>
    <t>Costo al mq. di costruzione maggiorato (= A x 1 + M/100)</t>
  </si>
  <si>
    <t>C -</t>
  </si>
  <si>
    <t>Costo di costruzione dell'edifcio (Sc x B)</t>
  </si>
  <si>
    <t>CALCOLO COSTO DI COSTRUZIONE</t>
  </si>
  <si>
    <t>Aliquota applicata</t>
  </si>
  <si>
    <t>Costo di costruzione dell'edificio</t>
  </si>
  <si>
    <t>COSTO DI COSTRUZIONE</t>
  </si>
  <si>
    <r>
      <t xml:space="preserve">COMUNE S. MARIA A MONTE - </t>
    </r>
    <r>
      <rPr>
        <b/>
        <i/>
        <sz val="12"/>
        <rFont val="Arial"/>
        <family val="2"/>
      </rPr>
      <t>Calcolo Costo di Costruzione</t>
    </r>
  </si>
  <si>
    <t>Addì,                                                                                                                    IL PROGETTISTA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</si>
</sst>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0" fillId="36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4" fillId="34" borderId="11" xfId="0" applyFont="1" applyFill="1" applyBorder="1" applyAlignment="1">
      <alignment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wrapText="1"/>
    </xf>
    <xf numFmtId="0" fontId="0" fillId="35" borderId="11" xfId="0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 applyProtection="1">
      <alignment horizontal="center"/>
      <protection locked="0"/>
    </xf>
    <xf numFmtId="0" fontId="0" fillId="36" borderId="11" xfId="0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0" fontId="6" fillId="34" borderId="16" xfId="0" applyFont="1" applyFill="1" applyBorder="1" applyAlignment="1">
      <alignment wrapText="1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0" fillId="34" borderId="15" xfId="0" applyFill="1" applyBorder="1" applyAlignment="1">
      <alignment horizontal="center"/>
    </xf>
    <xf numFmtId="3" fontId="0" fillId="35" borderId="11" xfId="0" applyNumberFormat="1" applyFill="1" applyBorder="1" applyAlignment="1" applyProtection="1">
      <alignment/>
      <protection locked="0"/>
    </xf>
    <xf numFmtId="3" fontId="0" fillId="36" borderId="11" xfId="0" applyNumberFormat="1" applyFill="1" applyBorder="1" applyAlignment="1">
      <alignment/>
    </xf>
    <xf numFmtId="9" fontId="0" fillId="35" borderId="11" xfId="0" applyNumberFormat="1" applyFont="1" applyFill="1" applyBorder="1" applyAlignment="1" applyProtection="1">
      <alignment/>
      <protection locked="0"/>
    </xf>
    <xf numFmtId="3" fontId="0" fillId="36" borderId="11" xfId="0" applyNumberFormat="1" applyFont="1" applyFill="1" applyBorder="1" applyAlignment="1">
      <alignment/>
    </xf>
    <xf numFmtId="3" fontId="2" fillId="36" borderId="11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1" fillId="37" borderId="12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2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13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26" xfId="0" applyFont="1" applyFill="1" applyBorder="1" applyAlignment="1">
      <alignment/>
    </xf>
    <xf numFmtId="0" fontId="9" fillId="34" borderId="16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9.8515625" style="0" customWidth="1"/>
    <col min="2" max="2" width="10.57421875" style="0" customWidth="1"/>
    <col min="3" max="3" width="11.140625" style="0" customWidth="1"/>
    <col min="4" max="4" width="11.421875" style="0" customWidth="1"/>
    <col min="5" max="5" width="8.421875" style="0" customWidth="1"/>
    <col min="6" max="6" width="8.8515625" style="0" customWidth="1"/>
    <col min="7" max="7" width="8.00390625" style="0" customWidth="1"/>
    <col min="8" max="8" width="12.28125" style="0" bestFit="1" customWidth="1"/>
    <col min="10" max="10" width="10.140625" style="0" customWidth="1"/>
    <col min="11" max="13" width="9.140625" style="0" hidden="1" customWidth="1"/>
  </cols>
  <sheetData>
    <row r="1" spans="1:13" ht="15.75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4"/>
      <c r="K1" s="39"/>
      <c r="L1" s="39"/>
      <c r="M1" s="40"/>
    </row>
    <row r="2" spans="1:10" ht="12.75">
      <c r="A2" s="45" t="s">
        <v>0</v>
      </c>
      <c r="B2" s="46"/>
      <c r="C2" s="46"/>
      <c r="D2" s="46"/>
      <c r="E2" s="47"/>
      <c r="F2" s="1"/>
      <c r="G2" s="1"/>
      <c r="H2" s="1"/>
      <c r="I2" s="1"/>
      <c r="J2" s="2"/>
    </row>
    <row r="3" spans="1:10" ht="38.2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"/>
      <c r="H3" s="1"/>
      <c r="I3" s="1"/>
      <c r="J3" s="2"/>
    </row>
    <row r="4" spans="1:10" ht="9.75" customHeight="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1"/>
      <c r="H4" s="1"/>
      <c r="I4" s="1"/>
      <c r="J4" s="2"/>
    </row>
    <row r="5" spans="1:10" ht="12.75">
      <c r="A5" s="7" t="s">
        <v>13</v>
      </c>
      <c r="B5" s="8"/>
      <c r="C5" s="8"/>
      <c r="D5" s="9" t="e">
        <f>C5/C10</f>
        <v>#DIV/0!</v>
      </c>
      <c r="E5" s="10">
        <v>0</v>
      </c>
      <c r="F5" s="9" t="e">
        <f>D5*E5</f>
        <v>#DIV/0!</v>
      </c>
      <c r="G5" s="1"/>
      <c r="H5" s="1"/>
      <c r="I5" s="1"/>
      <c r="J5" s="2"/>
    </row>
    <row r="6" spans="1:10" ht="12.75">
      <c r="A6" s="7" t="s">
        <v>14</v>
      </c>
      <c r="B6" s="8"/>
      <c r="C6" s="8"/>
      <c r="D6" s="9" t="e">
        <f>C6/C10</f>
        <v>#DIV/0!</v>
      </c>
      <c r="E6" s="10">
        <v>5</v>
      </c>
      <c r="F6" s="9" t="e">
        <f>D6*E6</f>
        <v>#DIV/0!</v>
      </c>
      <c r="G6" s="1"/>
      <c r="H6" s="1"/>
      <c r="I6" s="1"/>
      <c r="J6" s="2"/>
    </row>
    <row r="7" spans="1:10" ht="12.75">
      <c r="A7" s="7" t="s">
        <v>15</v>
      </c>
      <c r="B7" s="8" t="s">
        <v>16</v>
      </c>
      <c r="C7" s="8"/>
      <c r="D7" s="9" t="e">
        <f>C7/C10</f>
        <v>#DIV/0!</v>
      </c>
      <c r="E7" s="10">
        <v>15</v>
      </c>
      <c r="F7" s="9" t="e">
        <f>D7*E7</f>
        <v>#DIV/0!</v>
      </c>
      <c r="G7" s="1"/>
      <c r="H7" s="1"/>
      <c r="I7" s="1"/>
      <c r="J7" s="2"/>
    </row>
    <row r="8" spans="1:10" ht="12.75">
      <c r="A8" s="7" t="s">
        <v>17</v>
      </c>
      <c r="B8" s="8"/>
      <c r="C8" s="8"/>
      <c r="D8" s="9" t="e">
        <f>C8/C10</f>
        <v>#DIV/0!</v>
      </c>
      <c r="E8" s="10">
        <v>30</v>
      </c>
      <c r="F8" s="9" t="e">
        <f>D8*E8</f>
        <v>#DIV/0!</v>
      </c>
      <c r="G8" s="1"/>
      <c r="H8" s="1"/>
      <c r="I8" s="1"/>
      <c r="J8" s="2"/>
    </row>
    <row r="9" spans="1:10" ht="12.75">
      <c r="A9" s="7" t="s">
        <v>18</v>
      </c>
      <c r="B9" s="8"/>
      <c r="C9" s="8"/>
      <c r="D9" s="9" t="e">
        <f>C9/C10</f>
        <v>#DIV/0!</v>
      </c>
      <c r="E9" s="10">
        <v>50</v>
      </c>
      <c r="F9" s="9" t="e">
        <f>D9*E9</f>
        <v>#DIV/0!</v>
      </c>
      <c r="G9" s="1"/>
      <c r="H9" s="1"/>
      <c r="I9" s="1"/>
      <c r="J9" s="2"/>
    </row>
    <row r="10" spans="1:10" ht="12.75">
      <c r="A10" s="11"/>
      <c r="B10" s="12" t="s">
        <v>19</v>
      </c>
      <c r="C10" s="9">
        <f>SUM(C5:C9)</f>
        <v>0</v>
      </c>
      <c r="D10" s="1"/>
      <c r="E10" s="1"/>
      <c r="F10" s="13" t="s">
        <v>20</v>
      </c>
      <c r="G10" s="9" t="e">
        <f>SUM(F5:F9)</f>
        <v>#DIV/0!</v>
      </c>
      <c r="H10" s="1"/>
      <c r="I10" s="1"/>
      <c r="J10" s="2"/>
    </row>
    <row r="11" spans="1:10" ht="12.75">
      <c r="A11" s="14"/>
      <c r="B11" s="1"/>
      <c r="C11" s="1"/>
      <c r="D11" s="1"/>
      <c r="E11" s="1"/>
      <c r="F11" s="1"/>
      <c r="G11" s="1"/>
      <c r="H11" s="1"/>
      <c r="I11" s="1"/>
      <c r="J11" s="2"/>
    </row>
    <row r="12" spans="1:10" ht="22.5" customHeight="1">
      <c r="A12" s="48" t="s">
        <v>21</v>
      </c>
      <c r="B12" s="49"/>
      <c r="C12" s="50"/>
      <c r="D12" s="1"/>
      <c r="E12" s="1"/>
      <c r="F12" s="1"/>
      <c r="G12" s="1"/>
      <c r="H12" s="1"/>
      <c r="I12" s="1"/>
      <c r="J12" s="2"/>
    </row>
    <row r="13" spans="1:10" ht="33" customHeight="1">
      <c r="A13" s="51" t="s">
        <v>22</v>
      </c>
      <c r="B13" s="52"/>
      <c r="C13" s="15" t="s">
        <v>23</v>
      </c>
      <c r="D13" s="1"/>
      <c r="E13" s="1"/>
      <c r="F13" s="53" t="s">
        <v>24</v>
      </c>
      <c r="G13" s="54"/>
      <c r="H13" s="55"/>
      <c r="I13" s="1"/>
      <c r="J13" s="2"/>
    </row>
    <row r="14" spans="1:10" ht="10.5" customHeight="1">
      <c r="A14" s="59" t="s">
        <v>25</v>
      </c>
      <c r="B14" s="59"/>
      <c r="C14" s="16" t="s">
        <v>26</v>
      </c>
      <c r="D14" s="17"/>
      <c r="E14" s="1"/>
      <c r="F14" s="56"/>
      <c r="G14" s="57"/>
      <c r="H14" s="58"/>
      <c r="I14" s="1"/>
      <c r="J14" s="2"/>
    </row>
    <row r="15" spans="1:10" ht="43.5" customHeight="1">
      <c r="A15" s="60" t="s">
        <v>27</v>
      </c>
      <c r="B15" s="60"/>
      <c r="C15" s="19"/>
      <c r="D15" s="1"/>
      <c r="E15" s="1"/>
      <c r="F15" s="20" t="s">
        <v>28</v>
      </c>
      <c r="G15" s="20" t="s">
        <v>29</v>
      </c>
      <c r="H15" s="20" t="s">
        <v>30</v>
      </c>
      <c r="I15" s="1"/>
      <c r="J15" s="2"/>
    </row>
    <row r="16" spans="1:10" ht="18" customHeight="1">
      <c r="A16" s="60" t="s">
        <v>31</v>
      </c>
      <c r="B16" s="60"/>
      <c r="C16" s="21"/>
      <c r="D16" s="1"/>
      <c r="E16" s="1"/>
      <c r="F16" s="16" t="s">
        <v>32</v>
      </c>
      <c r="G16" s="16" t="s">
        <v>33</v>
      </c>
      <c r="H16" s="16" t="s">
        <v>34</v>
      </c>
      <c r="I16" s="1"/>
      <c r="J16" s="2"/>
    </row>
    <row r="17" spans="1:10" ht="12.75">
      <c r="A17" s="60" t="s">
        <v>35</v>
      </c>
      <c r="B17" s="60"/>
      <c r="C17" s="21"/>
      <c r="D17" s="1"/>
      <c r="E17" s="1"/>
      <c r="F17" s="10" t="s">
        <v>36</v>
      </c>
      <c r="G17" s="22" t="e">
        <f>IF(E19&lt;=50,"X",0)</f>
        <v>#DIV/0!</v>
      </c>
      <c r="H17" s="10">
        <v>0</v>
      </c>
      <c r="I17" s="1"/>
      <c r="J17" s="2"/>
    </row>
    <row r="18" spans="1:10" ht="12.75">
      <c r="A18" s="60" t="s">
        <v>37</v>
      </c>
      <c r="B18" s="60"/>
      <c r="C18" s="21"/>
      <c r="D18" s="1"/>
      <c r="E18" s="1"/>
      <c r="F18" s="10" t="s">
        <v>38</v>
      </c>
      <c r="G18" s="22" t="e">
        <f>IF(E19&gt;50,IF(E19&lt;=75,"X",0))</f>
        <v>#DIV/0!</v>
      </c>
      <c r="H18" s="10">
        <v>10</v>
      </c>
      <c r="I18" s="1"/>
      <c r="J18" s="2"/>
    </row>
    <row r="19" spans="1:10" ht="12.75">
      <c r="A19" s="11"/>
      <c r="B19" s="12" t="s">
        <v>39</v>
      </c>
      <c r="C19" s="22">
        <f>SUM(C15:C18)</f>
        <v>0</v>
      </c>
      <c r="D19" s="7" t="s">
        <v>40</v>
      </c>
      <c r="E19" s="9" t="e">
        <f>C19/C10*100</f>
        <v>#DIV/0!</v>
      </c>
      <c r="F19" s="10" t="s">
        <v>41</v>
      </c>
      <c r="G19" s="22" t="e">
        <f>IF(E19&gt;75,IF(E19&lt;=100,"X",0))</f>
        <v>#DIV/0!</v>
      </c>
      <c r="H19" s="10">
        <v>20</v>
      </c>
      <c r="I19" s="1"/>
      <c r="J19" s="2"/>
    </row>
    <row r="20" spans="1:10" ht="12.75">
      <c r="A20" s="14"/>
      <c r="B20" s="1"/>
      <c r="C20" s="1"/>
      <c r="D20" s="1"/>
      <c r="E20" s="1"/>
      <c r="F20" s="10" t="s">
        <v>42</v>
      </c>
      <c r="G20" s="22" t="e">
        <f>IF(E19&gt;100,"X",0)</f>
        <v>#DIV/0!</v>
      </c>
      <c r="H20" s="10">
        <v>30</v>
      </c>
      <c r="I20" s="1"/>
      <c r="J20" s="2"/>
    </row>
    <row r="21" spans="1:10" ht="12.75">
      <c r="A21" s="14"/>
      <c r="B21" s="1"/>
      <c r="C21" s="1"/>
      <c r="D21" s="1"/>
      <c r="E21" s="1"/>
      <c r="F21" s="12" t="s">
        <v>43</v>
      </c>
      <c r="G21" s="22" t="e">
        <f>IF(E19&lt;=50,0,IF(E19&lt;=75,10,IF(E19&lt;=100,20,30)))</f>
        <v>#DIV/0!</v>
      </c>
      <c r="H21" s="1"/>
      <c r="I21" s="1"/>
      <c r="J21" s="2"/>
    </row>
    <row r="22" spans="1:10" ht="12.75">
      <c r="A22" s="14"/>
      <c r="B22" s="1"/>
      <c r="C22" s="1"/>
      <c r="D22" s="1"/>
      <c r="E22" s="1"/>
      <c r="F22" s="1"/>
      <c r="G22" s="1"/>
      <c r="H22" s="1"/>
      <c r="I22" s="1"/>
      <c r="J22" s="2"/>
    </row>
    <row r="23" spans="1:10" ht="22.5" customHeight="1">
      <c r="A23" s="61" t="s">
        <v>44</v>
      </c>
      <c r="B23" s="61"/>
      <c r="C23" s="61"/>
      <c r="D23" s="61"/>
      <c r="E23" s="1"/>
      <c r="F23" s="48" t="s">
        <v>45</v>
      </c>
      <c r="G23" s="49"/>
      <c r="H23" s="50"/>
      <c r="I23" s="1"/>
      <c r="J23" s="2"/>
    </row>
    <row r="24" spans="1:10" ht="17.25">
      <c r="A24" s="62" t="s">
        <v>46</v>
      </c>
      <c r="B24" s="62"/>
      <c r="C24" s="23" t="s">
        <v>47</v>
      </c>
      <c r="D24" s="23" t="s">
        <v>48</v>
      </c>
      <c r="E24" s="1"/>
      <c r="F24" s="24" t="s">
        <v>49</v>
      </c>
      <c r="G24" s="18" t="s">
        <v>29</v>
      </c>
      <c r="H24" s="25" t="s">
        <v>30</v>
      </c>
      <c r="I24" s="1"/>
      <c r="J24" s="2"/>
    </row>
    <row r="25" spans="1:10" ht="12.75">
      <c r="A25" s="63" t="s">
        <v>50</v>
      </c>
      <c r="B25" s="64"/>
      <c r="C25" s="26" t="s">
        <v>51</v>
      </c>
      <c r="D25" s="26" t="s">
        <v>52</v>
      </c>
      <c r="E25" s="1"/>
      <c r="F25" s="16" t="s">
        <v>53</v>
      </c>
      <c r="G25" s="16" t="s">
        <v>54</v>
      </c>
      <c r="H25" s="16" t="s">
        <v>55</v>
      </c>
      <c r="I25" s="1"/>
      <c r="J25" s="2"/>
    </row>
    <row r="26" spans="1:10" ht="12.75">
      <c r="A26" s="10">
        <v>1</v>
      </c>
      <c r="B26" s="7" t="s">
        <v>56</v>
      </c>
      <c r="C26" s="27" t="s">
        <v>57</v>
      </c>
      <c r="D26" s="9">
        <f>C10</f>
        <v>0</v>
      </c>
      <c r="E26" s="1"/>
      <c r="F26" s="10">
        <v>0</v>
      </c>
      <c r="G26" s="21">
        <v>0</v>
      </c>
      <c r="H26" s="10">
        <v>0</v>
      </c>
      <c r="I26" s="1"/>
      <c r="J26" s="2"/>
    </row>
    <row r="27" spans="1:10" ht="12.75">
      <c r="A27" s="10">
        <v>2</v>
      </c>
      <c r="B27" s="7" t="s">
        <v>58</v>
      </c>
      <c r="C27" s="27" t="s">
        <v>59</v>
      </c>
      <c r="D27" s="9">
        <f>C19</f>
        <v>0</v>
      </c>
      <c r="E27" s="1"/>
      <c r="F27" s="10">
        <v>1</v>
      </c>
      <c r="G27" s="21">
        <v>0</v>
      </c>
      <c r="H27" s="10">
        <v>10</v>
      </c>
      <c r="I27" s="1"/>
      <c r="J27" s="2"/>
    </row>
    <row r="28" spans="1:10" ht="12.75">
      <c r="A28" s="10">
        <v>3</v>
      </c>
      <c r="B28" s="7" t="s">
        <v>60</v>
      </c>
      <c r="C28" s="27" t="s">
        <v>61</v>
      </c>
      <c r="D28" s="9">
        <f>D27*0.6</f>
        <v>0</v>
      </c>
      <c r="E28" s="1"/>
      <c r="F28" s="10">
        <v>2</v>
      </c>
      <c r="G28" s="21">
        <v>0</v>
      </c>
      <c r="H28" s="10">
        <v>20</v>
      </c>
      <c r="I28" s="1"/>
      <c r="J28" s="2"/>
    </row>
    <row r="29" spans="1:10" ht="12.75">
      <c r="A29" s="10" t="s">
        <v>62</v>
      </c>
      <c r="B29" s="7" t="s">
        <v>63</v>
      </c>
      <c r="C29" s="27" t="s">
        <v>64</v>
      </c>
      <c r="D29" s="9">
        <f>D26+D28</f>
        <v>0</v>
      </c>
      <c r="E29" s="1"/>
      <c r="F29" s="10">
        <v>3</v>
      </c>
      <c r="G29" s="21">
        <v>0</v>
      </c>
      <c r="H29" s="10">
        <v>30</v>
      </c>
      <c r="I29" s="1"/>
      <c r="J29" s="2"/>
    </row>
    <row r="30" spans="1:10" ht="12.75">
      <c r="A30" s="14"/>
      <c r="B30" s="1"/>
      <c r="C30" s="1"/>
      <c r="D30" s="1"/>
      <c r="E30" s="1"/>
      <c r="F30" s="10">
        <v>4</v>
      </c>
      <c r="G30" s="21">
        <v>0</v>
      </c>
      <c r="H30" s="10">
        <v>40</v>
      </c>
      <c r="I30" s="1"/>
      <c r="J30" s="2"/>
    </row>
    <row r="31" spans="1:10" ht="12.75">
      <c r="A31" s="14"/>
      <c r="B31" s="1"/>
      <c r="C31" s="1"/>
      <c r="D31" s="1"/>
      <c r="E31" s="1"/>
      <c r="F31" s="10">
        <v>5</v>
      </c>
      <c r="G31" s="21">
        <v>0</v>
      </c>
      <c r="H31" s="10">
        <v>50</v>
      </c>
      <c r="I31" s="1"/>
      <c r="J31" s="2"/>
    </row>
    <row r="32" spans="1:10" ht="15" customHeight="1">
      <c r="A32" s="14"/>
      <c r="B32" s="1"/>
      <c r="C32" s="1"/>
      <c r="D32" s="1"/>
      <c r="E32" s="1"/>
      <c r="F32" s="12" t="s">
        <v>65</v>
      </c>
      <c r="G32" s="22">
        <f>IF(G27&lt;&gt;0,10,IF(G28&lt;&gt;0,20,IF(G29&lt;&gt;0,30,IF(G30&lt;&gt;0,40,IF(G31&lt;&gt;0,50,0)))))</f>
        <v>0</v>
      </c>
      <c r="H32" s="1"/>
      <c r="I32" s="28" t="s">
        <v>66</v>
      </c>
      <c r="J32" s="29" t="s">
        <v>67</v>
      </c>
    </row>
    <row r="33" spans="1:10" ht="9.75" customHeight="1">
      <c r="A33" s="14"/>
      <c r="B33" s="1"/>
      <c r="C33" s="1"/>
      <c r="D33" s="1"/>
      <c r="E33" s="1"/>
      <c r="F33" s="1"/>
      <c r="G33" s="1"/>
      <c r="H33" s="1"/>
      <c r="I33" s="16" t="s">
        <v>68</v>
      </c>
      <c r="J33" s="16" t="s">
        <v>69</v>
      </c>
    </row>
    <row r="34" spans="1:10" ht="12.75">
      <c r="A34" s="14"/>
      <c r="B34" s="1"/>
      <c r="C34" s="1"/>
      <c r="D34" s="71" t="s">
        <v>70</v>
      </c>
      <c r="E34" s="72"/>
      <c r="F34" s="73"/>
      <c r="G34" s="30" t="e">
        <f>IF(($G$10+$G$21+$G$32)&gt;15,SUM($G$10,$G$21,$G$32),"")</f>
        <v>#DIV/0!</v>
      </c>
      <c r="H34" s="1"/>
      <c r="I34" s="30" t="e">
        <f>IF($G$34="","",IF($G$34&lt;=20,"IV",IF($G$34&lt;=25,"V",IF($G$34&lt;=30,"VI",IF($G$34&lt;=35,"VII",IF($G$34&lt;=40,"VIII",IF($G$34&lt;=45,"IX",IF($G$34&lt;=50,"X","XI"))))))))</f>
        <v>#DIV/0!</v>
      </c>
      <c r="J34" s="30" t="e">
        <f>IF($G$34="","",IF($G$34&lt;=20,15,IF($G$34&lt;=25,20,IF($G$34&lt;=30,25,IF($G$34&lt;=35,30,IF($G$34&lt;=40,35,IF($G$34&lt;=45,40,IF($G$34&lt;=50,45,50))))))))</f>
        <v>#DIV/0!</v>
      </c>
    </row>
    <row r="35" spans="1:10" ht="12.75">
      <c r="A35" s="14"/>
      <c r="B35" s="1"/>
      <c r="C35" s="1"/>
      <c r="D35" s="1"/>
      <c r="E35" s="1"/>
      <c r="F35" s="1"/>
      <c r="G35" s="31" t="e">
        <f>IF(($G$10+$G$21+$G$32)&lt;=15,SUM($G$10,$G$21,$G$32),"")</f>
        <v>#DIV/0!</v>
      </c>
      <c r="H35" s="1"/>
      <c r="I35" s="31" t="e">
        <f>IF($G$35&lt;=5,"I",IF($G$35&lt;=10,"II",IF($G$35&lt;=15,"III","")))</f>
        <v>#DIV/0!</v>
      </c>
      <c r="J35" s="32" t="e">
        <f>IF($G$35&lt;=5,0,IF($G$35&lt;=10,5,IF($G$35&lt;=15,10,"")))</f>
        <v>#DIV/0!</v>
      </c>
    </row>
    <row r="36" spans="1:10" ht="12.75">
      <c r="A36" s="14"/>
      <c r="B36" s="1"/>
      <c r="C36" s="1"/>
      <c r="D36" s="1"/>
      <c r="E36" s="1"/>
      <c r="F36" s="1"/>
      <c r="G36" s="1"/>
      <c r="H36" s="1"/>
      <c r="I36" s="1"/>
      <c r="J36" s="2"/>
    </row>
    <row r="37" spans="1:10" ht="12.75">
      <c r="A37" s="33" t="s">
        <v>71</v>
      </c>
      <c r="B37" s="74" t="s">
        <v>72</v>
      </c>
      <c r="C37" s="74"/>
      <c r="D37" s="74"/>
      <c r="E37" s="74"/>
      <c r="F37" s="74"/>
      <c r="G37" s="74"/>
      <c r="H37" s="34"/>
      <c r="I37" s="1"/>
      <c r="J37" s="2"/>
    </row>
    <row r="38" spans="1:10" ht="12.75">
      <c r="A38" s="14"/>
      <c r="B38" s="1"/>
      <c r="C38" s="1"/>
      <c r="D38" s="1"/>
      <c r="E38" s="1"/>
      <c r="F38" s="1"/>
      <c r="G38" s="1"/>
      <c r="H38" s="1"/>
      <c r="I38" s="1"/>
      <c r="J38" s="2"/>
    </row>
    <row r="39" spans="1:10" ht="12.75">
      <c r="A39" s="33" t="s">
        <v>73</v>
      </c>
      <c r="B39" s="74" t="s">
        <v>74</v>
      </c>
      <c r="C39" s="74"/>
      <c r="D39" s="74"/>
      <c r="E39" s="74"/>
      <c r="F39" s="74"/>
      <c r="G39" s="74"/>
      <c r="H39" s="35" t="e">
        <f>H37*(1+IF(J34&lt;&gt;"",J34/100,0)+IF(J35&lt;&gt;"",J35/100,0))</f>
        <v>#DIV/0!</v>
      </c>
      <c r="I39" s="1"/>
      <c r="J39" s="2"/>
    </row>
    <row r="40" spans="1:10" ht="12.75">
      <c r="A40" s="14"/>
      <c r="B40" s="1"/>
      <c r="C40" s="1"/>
      <c r="D40" s="1"/>
      <c r="E40" s="1"/>
      <c r="F40" s="1"/>
      <c r="G40" s="1"/>
      <c r="H40" s="1"/>
      <c r="I40" s="1"/>
      <c r="J40" s="2"/>
    </row>
    <row r="41" spans="1:10" ht="12.75">
      <c r="A41" s="33" t="s">
        <v>75</v>
      </c>
      <c r="B41" s="74" t="s">
        <v>76</v>
      </c>
      <c r="C41" s="74"/>
      <c r="D41" s="74"/>
      <c r="E41" s="74"/>
      <c r="F41" s="74"/>
      <c r="G41" s="74"/>
      <c r="H41" s="35" t="e">
        <f>D29*H39</f>
        <v>#DIV/0!</v>
      </c>
      <c r="I41" s="1"/>
      <c r="J41" s="2"/>
    </row>
    <row r="42" spans="1:10" ht="12.75">
      <c r="A42" s="14"/>
      <c r="B42" s="1"/>
      <c r="C42" s="1"/>
      <c r="D42" s="1"/>
      <c r="E42" s="1"/>
      <c r="F42" s="1"/>
      <c r="G42" s="1"/>
      <c r="H42" s="1"/>
      <c r="I42" s="1"/>
      <c r="J42" s="2"/>
    </row>
    <row r="43" spans="1:10" ht="15.75">
      <c r="A43" s="75" t="s">
        <v>77</v>
      </c>
      <c r="B43" s="76"/>
      <c r="C43" s="76"/>
      <c r="D43" s="77"/>
      <c r="E43" s="1"/>
      <c r="F43" s="1"/>
      <c r="G43" s="1"/>
      <c r="H43" s="1"/>
      <c r="I43" s="1"/>
      <c r="J43" s="2"/>
    </row>
    <row r="44" spans="1:10" ht="12.75">
      <c r="A44" s="14"/>
      <c r="B44" s="1"/>
      <c r="C44" s="1"/>
      <c r="D44" s="1"/>
      <c r="E44" s="1"/>
      <c r="F44" s="1"/>
      <c r="G44" s="1"/>
      <c r="H44" s="1"/>
      <c r="I44" s="1"/>
      <c r="J44" s="2"/>
    </row>
    <row r="45" spans="1:10" ht="14.25">
      <c r="A45" s="78" t="s">
        <v>78</v>
      </c>
      <c r="B45" s="79"/>
      <c r="C45" s="80"/>
      <c r="D45" s="36"/>
      <c r="E45" s="1"/>
      <c r="F45" s="1"/>
      <c r="G45" s="1"/>
      <c r="H45" s="1"/>
      <c r="I45" s="1"/>
      <c r="J45" s="2"/>
    </row>
    <row r="46" spans="1:10" ht="14.25">
      <c r="A46" s="78" t="s">
        <v>79</v>
      </c>
      <c r="B46" s="79"/>
      <c r="C46" s="80"/>
      <c r="D46" s="37" t="e">
        <f>H41</f>
        <v>#DIV/0!</v>
      </c>
      <c r="E46" s="1"/>
      <c r="F46" s="1"/>
      <c r="G46" s="1"/>
      <c r="H46" s="1"/>
      <c r="I46" s="1"/>
      <c r="J46" s="2"/>
    </row>
    <row r="47" spans="1:10" ht="15">
      <c r="A47" s="81" t="s">
        <v>80</v>
      </c>
      <c r="B47" s="82"/>
      <c r="C47" s="83"/>
      <c r="D47" s="38" t="e">
        <f>D46*D45</f>
        <v>#DIV/0!</v>
      </c>
      <c r="E47" s="1"/>
      <c r="F47" s="1"/>
      <c r="G47" s="1"/>
      <c r="H47" s="1"/>
      <c r="I47" s="1"/>
      <c r="J47" s="2"/>
    </row>
    <row r="48" spans="1:10" s="41" customFormat="1" ht="12.75">
      <c r="A48" s="68" t="s">
        <v>82</v>
      </c>
      <c r="B48" s="69"/>
      <c r="C48" s="69"/>
      <c r="D48" s="69"/>
      <c r="E48" s="69"/>
      <c r="F48" s="69"/>
      <c r="G48" s="69"/>
      <c r="H48" s="69"/>
      <c r="I48" s="69"/>
      <c r="J48" s="70"/>
    </row>
    <row r="49" spans="1:10" ht="12.75">
      <c r="A49" s="65"/>
      <c r="B49" s="66"/>
      <c r="C49" s="66"/>
      <c r="D49" s="66"/>
      <c r="E49" s="66"/>
      <c r="F49" s="66"/>
      <c r="G49" s="66"/>
      <c r="H49" s="66"/>
      <c r="I49" s="66"/>
      <c r="J49" s="67"/>
    </row>
  </sheetData>
  <sheetProtection password="CC48" sheet="1" objects="1" scenarios="1"/>
  <mergeCells count="24">
    <mergeCell ref="A46:C46"/>
    <mergeCell ref="A47:C47"/>
    <mergeCell ref="A24:B24"/>
    <mergeCell ref="A25:B25"/>
    <mergeCell ref="A49:J49"/>
    <mergeCell ref="A48:J48"/>
    <mergeCell ref="D34:F34"/>
    <mergeCell ref="B37:G37"/>
    <mergeCell ref="B39:G39"/>
    <mergeCell ref="B41:G41"/>
    <mergeCell ref="A43:D43"/>
    <mergeCell ref="A45:C45"/>
    <mergeCell ref="A15:B15"/>
    <mergeCell ref="A16:B16"/>
    <mergeCell ref="A17:B17"/>
    <mergeCell ref="A18:B18"/>
    <mergeCell ref="A23:D23"/>
    <mergeCell ref="F23:H23"/>
    <mergeCell ref="A1:J1"/>
    <mergeCell ref="A2:E2"/>
    <mergeCell ref="A12:C12"/>
    <mergeCell ref="A13:B13"/>
    <mergeCell ref="F13:H14"/>
    <mergeCell ref="A14:B14"/>
  </mergeCells>
  <printOptions horizontalCentered="1"/>
  <pageMargins left="0.3937007874015748" right="0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S.MARIA A 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FUMO</dc:creator>
  <cp:keywords/>
  <dc:description/>
  <cp:lastModifiedBy>l.dolfi</cp:lastModifiedBy>
  <cp:lastPrinted>2004-06-01T06:41:15Z</cp:lastPrinted>
  <dcterms:created xsi:type="dcterms:W3CDTF">2004-05-28T11:16:39Z</dcterms:created>
  <dcterms:modified xsi:type="dcterms:W3CDTF">2021-09-08T08:24:39Z</dcterms:modified>
  <cp:category/>
  <cp:version/>
  <cp:contentType/>
  <cp:contentStatus/>
</cp:coreProperties>
</file>